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80" windowWidth="14940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<sst xmlns="http://schemas.openxmlformats.org/spreadsheetml/2006/main" count="136" uniqueCount="99">
  <si>
    <t>West System Resin 105 (.98gal)</t>
  </si>
  <si>
    <t>CST</t>
  </si>
  <si>
    <t>West System Slow Hardener
(.86 qt)</t>
  </si>
  <si>
    <t>West System Fast Hardener
(.86 qt)</t>
  </si>
  <si>
    <t>Hand Ratio Pump</t>
  </si>
  <si>
    <t>Breather 2"x100yd</t>
  </si>
  <si>
    <t>Release 20L</t>
  </si>
  <si>
    <t>Mold Cleaner</t>
  </si>
  <si>
    <t>Aircraft Spruce</t>
  </si>
  <si>
    <t>Foam Sheet</t>
  </si>
  <si>
    <t>Lowes</t>
  </si>
  <si>
    <t xml:space="preserve">Item </t>
  </si>
  <si>
    <t>Supplier</t>
  </si>
  <si>
    <t>quanity</t>
  </si>
  <si>
    <t>CA Glue: Maxi-Cure (2oz)</t>
  </si>
  <si>
    <t>Pitt Row Hobby</t>
  </si>
  <si>
    <t>CA Glue: Insta-set (2oz)</t>
  </si>
  <si>
    <t>CA Glue: Un-cure (2oz)</t>
  </si>
  <si>
    <t>Foam Rubber sheet</t>
  </si>
  <si>
    <t>Engine Mount</t>
  </si>
  <si>
    <t>Push Rods: Rigid</t>
  </si>
  <si>
    <t>Push Rods: Flexible</t>
  </si>
  <si>
    <t>Control Horns</t>
  </si>
  <si>
    <t>Spinner</t>
  </si>
  <si>
    <t>Monocote rolls</t>
  </si>
  <si>
    <t>Tower Hobbies</t>
  </si>
  <si>
    <t>Midwest Alerion 3/8x1.5x36 10pc</t>
  </si>
  <si>
    <t>1/4x1/4x36 20pc</t>
  </si>
  <si>
    <t>Poplar Plywood 1/4x6x12 6pc</t>
  </si>
  <si>
    <t>Dubro Heavy Duty Hinge &amp; Cotter Pin (15)</t>
  </si>
  <si>
    <t>Propeller  14x5n</t>
  </si>
  <si>
    <t>Durable Goods</t>
  </si>
  <si>
    <t>Consumables</t>
  </si>
  <si>
    <t>Scale</t>
  </si>
  <si>
    <t>Total</t>
  </si>
  <si>
    <t>COMPETITION FEE</t>
  </si>
  <si>
    <t>Fee</t>
  </si>
  <si>
    <t>East Coast</t>
  </si>
  <si>
    <t>Registration Fees</t>
  </si>
  <si>
    <t>Dates</t>
  </si>
  <si>
    <t>Hot wire power source</t>
  </si>
  <si>
    <t>Shop vac filters</t>
  </si>
  <si>
    <t>Hazardous Substance Transport Fee
For Resin and Hardener</t>
  </si>
  <si>
    <t>Carbon Bidirectional</t>
  </si>
  <si>
    <t>Hotel</t>
  </si>
  <si>
    <t>Vans</t>
  </si>
  <si>
    <t>Food</t>
  </si>
  <si>
    <t>Telemetry</t>
  </si>
  <si>
    <t>FDR</t>
  </si>
  <si>
    <t>OS 61 FX</t>
  </si>
  <si>
    <t>cordless Drill</t>
  </si>
  <si>
    <t xml:space="preserve">feather cut </t>
  </si>
  <si>
    <t xml:space="preserve">http://www.eagletreesystems.com/Seagull/seagull.html </t>
  </si>
  <si>
    <t>www.northshorecare.com</t>
  </si>
  <si>
    <t>Graphite rods</t>
  </si>
  <si>
    <t>400 ft</t>
  </si>
  <si>
    <t>"                "</t>
  </si>
  <si>
    <t>Gas</t>
  </si>
  <si>
    <t>15 ¢ per mile</t>
  </si>
  <si>
    <t>Comfort Inn</t>
  </si>
  <si>
    <t>sub total</t>
  </si>
  <si>
    <t>30 dollars</t>
  </si>
  <si>
    <t>Travel Florida April 8-10</t>
  </si>
  <si>
    <t>Dremmel accessories</t>
  </si>
  <si>
    <t>Fuel</t>
  </si>
  <si>
    <t>Easy-Touch Bar Sander 44''</t>
  </si>
  <si>
    <t>www.hobbylinc.com</t>
  </si>
  <si>
    <t xml:space="preserve">Easy-Touch Sandpaper </t>
  </si>
  <si>
    <t>Tap Handle</t>
  </si>
  <si>
    <t>10 pc Standard tap set</t>
  </si>
  <si>
    <t>14 pc Drill Bit set</t>
  </si>
  <si>
    <t>Home Depot</t>
  </si>
  <si>
    <t>Utility knife set</t>
  </si>
  <si>
    <t>2 Large SUV</t>
  </si>
  <si>
    <t>`</t>
  </si>
  <si>
    <t>Balsa 1/8x4x36</t>
  </si>
  <si>
    <t>Lone Star Balsa</t>
  </si>
  <si>
    <t>Control Servo</t>
  </si>
  <si>
    <t>Hobby Works</t>
  </si>
  <si>
    <t>Price</t>
  </si>
  <si>
    <t xml:space="preserve">Midwest Bass1/16x3x24" (15)  </t>
  </si>
  <si>
    <t>Total Budget</t>
  </si>
  <si>
    <t>Eagle Tree</t>
  </si>
  <si>
    <t>Money Spent</t>
  </si>
  <si>
    <t>Propellers</t>
  </si>
  <si>
    <t>hot wire power source</t>
  </si>
  <si>
    <t xml:space="preserve">Balsa </t>
  </si>
  <si>
    <t>Lone Star balsa</t>
  </si>
  <si>
    <t xml:space="preserve">SAE Regerestion </t>
  </si>
  <si>
    <t>Composites</t>
  </si>
  <si>
    <t>Graphilite</t>
  </si>
  <si>
    <t>Fuel and more balsa</t>
  </si>
  <si>
    <t>Cabosil</t>
  </si>
  <si>
    <t>Primer Surfacer</t>
  </si>
  <si>
    <t>Spendable</t>
  </si>
  <si>
    <t>Money Left</t>
  </si>
  <si>
    <t xml:space="preserve">Drill </t>
  </si>
  <si>
    <t>wal-mart</t>
  </si>
  <si>
    <t>Stuff we haven't bought but is still on Budget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</si>
</sst>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15" fontId="0" fillId="0" borderId="1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1" xfId="17" applyBorder="1" applyAlignment="1">
      <alignment/>
    </xf>
    <xf numFmtId="0" fontId="1" fillId="2" borderId="0" xfId="0" applyFont="1" applyFill="1" applyAlignment="1">
      <alignment/>
    </xf>
    <xf numFmtId="44" fontId="0" fillId="0" borderId="1" xfId="17" applyFont="1" applyFill="1" applyBorder="1" applyAlignment="1">
      <alignment/>
    </xf>
    <xf numFmtId="0" fontId="4" fillId="0" borderId="1" xfId="20" applyFill="1" applyBorder="1" applyAlignment="1">
      <alignment/>
    </xf>
    <xf numFmtId="0" fontId="0" fillId="3" borderId="4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/>
    </xf>
    <xf numFmtId="2" fontId="0" fillId="6" borderId="1" xfId="0" applyNumberFormat="1" applyFont="1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44" fontId="0" fillId="0" borderId="1" xfId="17" applyFont="1" applyBorder="1" applyAlignment="1">
      <alignment/>
    </xf>
    <xf numFmtId="0" fontId="0" fillId="0" borderId="0" xfId="0" applyFill="1" applyAlignment="1">
      <alignment/>
    </xf>
    <xf numFmtId="44" fontId="0" fillId="0" borderId="1" xfId="0" applyNumberFormat="1" applyBorder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44" fontId="0" fillId="0" borderId="0" xfId="0" applyNumberFormat="1" applyBorder="1" applyAlignment="1">
      <alignment/>
    </xf>
    <xf numFmtId="0" fontId="4" fillId="0" borderId="1" xfId="20" applyBorder="1" applyAlignment="1">
      <alignment/>
    </xf>
    <xf numFmtId="0" fontId="0" fillId="2" borderId="1" xfId="0" applyFill="1" applyBorder="1" applyAlignment="1">
      <alignment/>
    </xf>
    <xf numFmtId="44" fontId="0" fillId="0" borderId="0" xfId="0" applyNumberFormat="1" applyAlignment="1">
      <alignment/>
    </xf>
    <xf numFmtId="0" fontId="0" fillId="0" borderId="5" xfId="0" applyFill="1" applyBorder="1" applyAlignment="1">
      <alignment horizontal="center"/>
    </xf>
    <xf numFmtId="44" fontId="0" fillId="0" borderId="0" xfId="17" applyAlignment="1">
      <alignment/>
    </xf>
    <xf numFmtId="44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7" borderId="1" xfId="0" applyNumberFormat="1" applyFont="1" applyFill="1" applyBorder="1" applyAlignment="1">
      <alignment/>
    </xf>
    <xf numFmtId="164" fontId="0" fillId="8" borderId="0" xfId="0" applyNumberFormat="1" applyFill="1" applyAlignment="1">
      <alignment/>
    </xf>
    <xf numFmtId="164" fontId="0" fillId="8" borderId="1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gletreesystems.com/Seagull/seagull.html" TargetMode="External" /><Relationship Id="rId2" Type="http://schemas.openxmlformats.org/officeDocument/2006/relationships/hyperlink" Target="http://www.northshorecare.com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A48">
      <selection activeCell="C67" sqref="C67"/>
    </sheetView>
  </sheetViews>
  <sheetFormatPr defaultColWidth="9.140625" defaultRowHeight="12.75"/>
  <cols>
    <col min="1" max="1" width="24.8515625" style="0" customWidth="1"/>
    <col min="2" max="2" width="16.57421875" style="0" customWidth="1"/>
    <col min="4" max="4" width="10.28125" style="0" customWidth="1"/>
    <col min="5" max="5" width="19.28125" style="0" customWidth="1"/>
    <col min="6" max="6" width="12.421875" style="0" customWidth="1"/>
    <col min="7" max="7" width="11.28125" style="0" customWidth="1"/>
    <col min="9" max="9" width="19.28125" style="0" bestFit="1" customWidth="1"/>
    <col min="10" max="10" width="14.140625" style="0" bestFit="1" customWidth="1"/>
  </cols>
  <sheetData>
    <row r="1" ht="13.5" customHeight="1"/>
    <row r="2" spans="6:11" ht="12" customHeight="1">
      <c r="F2" s="46"/>
      <c r="G2" s="46"/>
      <c r="H2" s="46"/>
      <c r="I2" s="46"/>
      <c r="J2" s="46"/>
      <c r="K2" s="46"/>
    </row>
    <row r="3" spans="1:11" ht="15" customHeight="1">
      <c r="A3" s="28" t="s">
        <v>35</v>
      </c>
      <c r="C3" t="s">
        <v>39</v>
      </c>
      <c r="D3" s="18" t="s">
        <v>36</v>
      </c>
      <c r="E3" t="s">
        <v>36</v>
      </c>
      <c r="F3" s="46"/>
      <c r="G3" s="46"/>
      <c r="H3" s="46"/>
      <c r="I3" s="46"/>
      <c r="J3" s="46"/>
      <c r="K3" s="46"/>
    </row>
    <row r="4" spans="1:11" ht="13.5" customHeight="1">
      <c r="A4" s="21" t="s">
        <v>37</v>
      </c>
      <c r="B4" s="1" t="s">
        <v>38</v>
      </c>
      <c r="C4" s="22">
        <v>38049</v>
      </c>
      <c r="D4" s="3">
        <v>350</v>
      </c>
      <c r="E4" s="18">
        <v>350</v>
      </c>
      <c r="F4" s="46"/>
      <c r="G4" s="46"/>
      <c r="H4" s="46"/>
      <c r="I4" s="46"/>
      <c r="J4" s="46"/>
      <c r="K4" s="46"/>
    </row>
    <row r="5" spans="1:11" ht="13.5" customHeight="1">
      <c r="A5" s="21"/>
      <c r="B5" s="1"/>
      <c r="C5" s="22"/>
      <c r="D5" s="3"/>
      <c r="E5" s="18"/>
      <c r="F5" s="46"/>
      <c r="G5" s="46"/>
      <c r="H5" s="46"/>
      <c r="I5" s="46"/>
      <c r="J5" s="46"/>
      <c r="K5" s="46"/>
    </row>
    <row r="6" spans="1:11" ht="13.5" customHeight="1">
      <c r="A6" s="19"/>
      <c r="B6" s="11"/>
      <c r="C6" s="11"/>
      <c r="D6" s="20"/>
      <c r="E6" s="18"/>
      <c r="F6" s="46"/>
      <c r="G6" s="46"/>
      <c r="H6" s="46"/>
      <c r="I6" s="46"/>
      <c r="J6" s="46"/>
      <c r="K6" s="46"/>
    </row>
    <row r="7" spans="1:11" ht="13.5" customHeight="1">
      <c r="A7" s="23" t="s">
        <v>32</v>
      </c>
      <c r="B7" s="11"/>
      <c r="C7" s="11"/>
      <c r="D7" s="20"/>
      <c r="E7" s="18"/>
      <c r="F7" s="46"/>
      <c r="G7" s="46"/>
      <c r="H7" s="46"/>
      <c r="I7" s="46"/>
      <c r="J7" s="46"/>
      <c r="K7" s="46"/>
    </row>
    <row r="8" spans="1:11" ht="27" customHeight="1" thickBot="1">
      <c r="A8" s="10" t="s">
        <v>11</v>
      </c>
      <c r="B8" s="10" t="s">
        <v>12</v>
      </c>
      <c r="C8" s="10" t="s">
        <v>13</v>
      </c>
      <c r="D8" s="10" t="s">
        <v>79</v>
      </c>
      <c r="E8" s="17" t="s">
        <v>34</v>
      </c>
      <c r="F8" s="46"/>
      <c r="G8" s="46"/>
      <c r="H8" s="46"/>
      <c r="I8" s="46"/>
      <c r="J8" s="46"/>
      <c r="K8" s="46"/>
    </row>
    <row r="9" spans="1:11" ht="25.5">
      <c r="A9" s="37" t="s">
        <v>0</v>
      </c>
      <c r="B9" s="8" t="s">
        <v>1</v>
      </c>
      <c r="C9" s="9">
        <v>2</v>
      </c>
      <c r="D9" s="27">
        <v>75.11</v>
      </c>
      <c r="E9" s="18">
        <f aca="true" t="shared" si="0" ref="E9:E37">C9*D9</f>
        <v>150.22</v>
      </c>
      <c r="F9" s="46"/>
      <c r="G9" s="56"/>
      <c r="H9" s="46"/>
      <c r="I9" s="46"/>
      <c r="J9" s="46"/>
      <c r="K9" s="46"/>
    </row>
    <row r="10" spans="1:11" ht="38.25">
      <c r="A10" s="38" t="s">
        <v>2</v>
      </c>
      <c r="B10" s="1" t="s">
        <v>1</v>
      </c>
      <c r="C10" s="2">
        <v>1</v>
      </c>
      <c r="D10" s="27">
        <v>29.63</v>
      </c>
      <c r="E10" s="18">
        <f t="shared" si="0"/>
        <v>29.63</v>
      </c>
      <c r="F10" s="46"/>
      <c r="G10" s="56"/>
      <c r="H10" s="46"/>
      <c r="I10" s="46"/>
      <c r="J10" s="46"/>
      <c r="K10" s="46"/>
    </row>
    <row r="11" spans="1:11" ht="38.25">
      <c r="A11" s="38" t="s">
        <v>3</v>
      </c>
      <c r="B11" s="1" t="s">
        <v>1</v>
      </c>
      <c r="C11" s="2">
        <v>1</v>
      </c>
      <c r="D11" s="27">
        <v>29.63</v>
      </c>
      <c r="E11" s="18">
        <f t="shared" si="0"/>
        <v>29.63</v>
      </c>
      <c r="F11" s="46"/>
      <c r="G11" s="56"/>
      <c r="H11" s="46"/>
      <c r="I11" s="46"/>
      <c r="J11" s="46"/>
      <c r="K11" s="46"/>
    </row>
    <row r="12" spans="1:8" ht="38.25">
      <c r="A12" s="38" t="s">
        <v>42</v>
      </c>
      <c r="B12" s="1" t="s">
        <v>1</v>
      </c>
      <c r="C12" s="2">
        <v>1</v>
      </c>
      <c r="D12" s="27">
        <v>21.2</v>
      </c>
      <c r="E12" s="18">
        <f t="shared" si="0"/>
        <v>21.2</v>
      </c>
      <c r="F12" s="46"/>
      <c r="G12" s="56"/>
      <c r="H12" s="46"/>
    </row>
    <row r="13" spans="1:8" ht="12.75">
      <c r="A13" s="38" t="s">
        <v>4</v>
      </c>
      <c r="B13" s="1" t="s">
        <v>1</v>
      </c>
      <c r="C13" s="2">
        <v>2</v>
      </c>
      <c r="D13" s="27">
        <v>10.55</v>
      </c>
      <c r="E13" s="18">
        <f t="shared" si="0"/>
        <v>21.1</v>
      </c>
      <c r="F13" s="46"/>
      <c r="G13" s="56"/>
      <c r="H13" s="46"/>
    </row>
    <row r="14" spans="1:8" ht="12.75">
      <c r="A14" s="38" t="s">
        <v>5</v>
      </c>
      <c r="B14" s="1" t="s">
        <v>1</v>
      </c>
      <c r="C14" s="2">
        <v>2</v>
      </c>
      <c r="D14" s="27">
        <v>17</v>
      </c>
      <c r="E14" s="48">
        <f t="shared" si="0"/>
        <v>34</v>
      </c>
      <c r="F14" s="46"/>
      <c r="G14" s="56"/>
      <c r="H14" s="46"/>
    </row>
    <row r="15" spans="1:8" ht="12.75">
      <c r="A15" s="38" t="s">
        <v>6</v>
      </c>
      <c r="B15" s="1" t="s">
        <v>1</v>
      </c>
      <c r="C15" s="2">
        <v>1</v>
      </c>
      <c r="D15" s="27">
        <v>23.3</v>
      </c>
      <c r="E15" s="48">
        <f t="shared" si="0"/>
        <v>23.3</v>
      </c>
      <c r="F15" s="46"/>
      <c r="G15" s="56"/>
      <c r="H15" s="46"/>
    </row>
    <row r="16" spans="1:8" ht="12.75">
      <c r="A16" s="38" t="s">
        <v>7</v>
      </c>
      <c r="B16" s="1" t="s">
        <v>1</v>
      </c>
      <c r="C16" s="2">
        <v>1</v>
      </c>
      <c r="D16" s="27">
        <v>34</v>
      </c>
      <c r="E16" s="48">
        <f t="shared" si="0"/>
        <v>34</v>
      </c>
      <c r="F16" s="57"/>
      <c r="G16" s="56"/>
      <c r="H16" s="46"/>
    </row>
    <row r="17" spans="1:8" ht="12.75">
      <c r="A17" s="40" t="s">
        <v>43</v>
      </c>
      <c r="B17" s="1" t="s">
        <v>8</v>
      </c>
      <c r="C17" s="2">
        <v>2</v>
      </c>
      <c r="D17" s="27">
        <v>18.87</v>
      </c>
      <c r="E17" s="18">
        <f t="shared" si="0"/>
        <v>37.74</v>
      </c>
      <c r="F17" s="46"/>
      <c r="G17" s="56"/>
      <c r="H17" s="46"/>
    </row>
    <row r="18" spans="1:8" ht="12.75">
      <c r="A18" s="31" t="s">
        <v>49</v>
      </c>
      <c r="B18" s="4" t="s">
        <v>15</v>
      </c>
      <c r="C18" s="13">
        <v>1</v>
      </c>
      <c r="D18" s="27">
        <v>180.19</v>
      </c>
      <c r="E18" s="59">
        <f t="shared" si="0"/>
        <v>180.19</v>
      </c>
      <c r="F18" s="46"/>
      <c r="G18" s="56"/>
      <c r="H18" s="46"/>
    </row>
    <row r="19" spans="1:8" ht="12.75">
      <c r="A19" s="44" t="s">
        <v>9</v>
      </c>
      <c r="B19" s="1" t="s">
        <v>10</v>
      </c>
      <c r="C19" s="2">
        <v>4</v>
      </c>
      <c r="D19" s="27">
        <v>24.12</v>
      </c>
      <c r="E19" s="59">
        <f t="shared" si="0"/>
        <v>96.48</v>
      </c>
      <c r="F19" s="46"/>
      <c r="G19" s="56"/>
      <c r="H19" s="46"/>
    </row>
    <row r="20" spans="1:8" ht="12.75">
      <c r="A20" s="41" t="s">
        <v>14</v>
      </c>
      <c r="B20" s="4" t="s">
        <v>15</v>
      </c>
      <c r="C20" s="13">
        <v>2</v>
      </c>
      <c r="D20" s="27">
        <v>9.53</v>
      </c>
      <c r="E20" s="18">
        <f t="shared" si="0"/>
        <v>19.06</v>
      </c>
      <c r="F20" s="46"/>
      <c r="G20" s="56"/>
      <c r="H20" s="46"/>
    </row>
    <row r="21" spans="1:7" ht="12.75">
      <c r="A21" s="41" t="s">
        <v>16</v>
      </c>
      <c r="B21" s="4" t="s">
        <v>15</v>
      </c>
      <c r="C21" s="13">
        <v>2</v>
      </c>
      <c r="D21" s="27">
        <v>9.53</v>
      </c>
      <c r="E21" s="18">
        <f t="shared" si="0"/>
        <v>19.06</v>
      </c>
      <c r="G21" s="53"/>
    </row>
    <row r="22" spans="1:7" ht="12.75">
      <c r="A22" s="41" t="s">
        <v>17</v>
      </c>
      <c r="B22" s="4" t="s">
        <v>15</v>
      </c>
      <c r="C22" s="13">
        <v>1</v>
      </c>
      <c r="D22" s="27">
        <v>4.23</v>
      </c>
      <c r="E22" s="18">
        <f t="shared" si="0"/>
        <v>4.23</v>
      </c>
      <c r="G22" s="53"/>
    </row>
    <row r="23" spans="1:7" ht="12.75">
      <c r="A23" s="34" t="s">
        <v>18</v>
      </c>
      <c r="B23" s="4" t="s">
        <v>15</v>
      </c>
      <c r="C23" s="13">
        <v>2</v>
      </c>
      <c r="D23" s="27">
        <v>3.13</v>
      </c>
      <c r="E23" s="18">
        <f t="shared" si="0"/>
        <v>6.26</v>
      </c>
      <c r="G23" s="53"/>
    </row>
    <row r="24" spans="1:7" ht="12.75">
      <c r="A24" s="32" t="s">
        <v>19</v>
      </c>
      <c r="B24" s="4" t="s">
        <v>15</v>
      </c>
      <c r="C24" s="13">
        <v>2</v>
      </c>
      <c r="D24" s="27">
        <v>7.37</v>
      </c>
      <c r="E24" s="59">
        <f t="shared" si="0"/>
        <v>14.74</v>
      </c>
      <c r="G24" s="53"/>
    </row>
    <row r="25" spans="1:7" ht="12.75">
      <c r="A25" s="34" t="s">
        <v>20</v>
      </c>
      <c r="B25" s="4" t="s">
        <v>15</v>
      </c>
      <c r="C25" s="13">
        <v>3</v>
      </c>
      <c r="D25" s="45">
        <v>5.08</v>
      </c>
      <c r="E25" s="59">
        <f t="shared" si="0"/>
        <v>15.24</v>
      </c>
      <c r="G25" s="53"/>
    </row>
    <row r="26" spans="1:7" ht="12.75">
      <c r="A26" s="34" t="s">
        <v>21</v>
      </c>
      <c r="B26" s="4" t="s">
        <v>15</v>
      </c>
      <c r="C26" s="13">
        <v>3</v>
      </c>
      <c r="D26" s="45">
        <v>6.88</v>
      </c>
      <c r="E26" s="59">
        <f t="shared" si="0"/>
        <v>20.64</v>
      </c>
      <c r="F26" s="18" t="s">
        <v>74</v>
      </c>
      <c r="G26" s="53"/>
    </row>
    <row r="27" spans="1:7" ht="12.75">
      <c r="A27" s="34" t="s">
        <v>22</v>
      </c>
      <c r="B27" s="4" t="s">
        <v>15</v>
      </c>
      <c r="C27" s="13">
        <v>2</v>
      </c>
      <c r="D27" s="45">
        <v>8.26</v>
      </c>
      <c r="E27" s="59">
        <f t="shared" si="0"/>
        <v>16.52</v>
      </c>
      <c r="G27" s="53"/>
    </row>
    <row r="28" spans="1:7" ht="12.75">
      <c r="A28" s="32" t="s">
        <v>64</v>
      </c>
      <c r="B28" s="4" t="s">
        <v>25</v>
      </c>
      <c r="C28" s="13">
        <v>1</v>
      </c>
      <c r="D28" s="45">
        <v>74.19</v>
      </c>
      <c r="E28" s="18">
        <f t="shared" si="0"/>
        <v>74.19</v>
      </c>
      <c r="G28" s="53"/>
    </row>
    <row r="29" spans="1:7" ht="12.75">
      <c r="A29" s="32" t="s">
        <v>23</v>
      </c>
      <c r="B29" s="4" t="s">
        <v>15</v>
      </c>
      <c r="C29" s="13">
        <v>2</v>
      </c>
      <c r="D29" s="45">
        <v>6.1</v>
      </c>
      <c r="E29" s="59">
        <f t="shared" si="0"/>
        <v>12.2</v>
      </c>
      <c r="G29" s="53"/>
    </row>
    <row r="30" spans="1:7" ht="12.75">
      <c r="A30" s="41" t="s">
        <v>24</v>
      </c>
      <c r="B30" s="4" t="s">
        <v>15</v>
      </c>
      <c r="C30" s="13">
        <v>4</v>
      </c>
      <c r="D30" s="27">
        <v>15.85</v>
      </c>
      <c r="E30" s="59">
        <f t="shared" si="0"/>
        <v>63.4</v>
      </c>
      <c r="G30" s="53"/>
    </row>
    <row r="31" spans="1:7" ht="25.5">
      <c r="A31" s="39" t="s">
        <v>29</v>
      </c>
      <c r="B31" s="4" t="s">
        <v>15</v>
      </c>
      <c r="C31" s="12">
        <v>1</v>
      </c>
      <c r="D31" s="27">
        <v>4.76</v>
      </c>
      <c r="E31" s="18">
        <f t="shared" si="0"/>
        <v>4.76</v>
      </c>
      <c r="G31" s="53"/>
    </row>
    <row r="32" spans="1:7" ht="12.75">
      <c r="A32" s="42" t="s">
        <v>75</v>
      </c>
      <c r="B32" s="5" t="s">
        <v>76</v>
      </c>
      <c r="C32" s="24">
        <v>60</v>
      </c>
      <c r="D32" s="27">
        <v>2.38</v>
      </c>
      <c r="E32" s="48">
        <f t="shared" si="0"/>
        <v>142.79999999999998</v>
      </c>
      <c r="G32" s="53"/>
    </row>
    <row r="33" spans="1:7" ht="25.5">
      <c r="A33" s="42" t="s">
        <v>26</v>
      </c>
      <c r="B33" s="5" t="s">
        <v>25</v>
      </c>
      <c r="C33" s="24">
        <v>1</v>
      </c>
      <c r="D33" s="27">
        <v>27.99</v>
      </c>
      <c r="E33" s="48">
        <f t="shared" si="0"/>
        <v>27.99</v>
      </c>
      <c r="G33" s="53"/>
    </row>
    <row r="34" spans="1:7" ht="12.75">
      <c r="A34" s="42" t="s">
        <v>27</v>
      </c>
      <c r="B34" s="7" t="s">
        <v>25</v>
      </c>
      <c r="C34" s="25">
        <v>1</v>
      </c>
      <c r="D34" s="27">
        <v>13.29</v>
      </c>
      <c r="E34" s="48">
        <f t="shared" si="0"/>
        <v>13.29</v>
      </c>
      <c r="G34" s="53"/>
    </row>
    <row r="35" spans="1:7" ht="25.5">
      <c r="A35" s="42" t="s">
        <v>28</v>
      </c>
      <c r="B35" s="7" t="s">
        <v>25</v>
      </c>
      <c r="C35" s="25">
        <v>2</v>
      </c>
      <c r="D35" s="27">
        <v>13.99</v>
      </c>
      <c r="E35" s="48">
        <f t="shared" si="0"/>
        <v>27.98</v>
      </c>
      <c r="G35" s="53"/>
    </row>
    <row r="36" spans="1:7" ht="25.5">
      <c r="A36" s="43" t="s">
        <v>80</v>
      </c>
      <c r="B36" s="6" t="s">
        <v>25</v>
      </c>
      <c r="C36" s="12">
        <v>2</v>
      </c>
      <c r="D36" s="27">
        <v>19.99</v>
      </c>
      <c r="E36" s="49">
        <f t="shared" si="0"/>
        <v>39.98</v>
      </c>
      <c r="F36" s="18"/>
      <c r="G36" s="53"/>
    </row>
    <row r="37" spans="1:7" ht="12.75">
      <c r="A37" s="33" t="s">
        <v>30</v>
      </c>
      <c r="B37" s="7" t="s">
        <v>25</v>
      </c>
      <c r="C37" s="25">
        <v>6</v>
      </c>
      <c r="D37" s="27">
        <v>23.2</v>
      </c>
      <c r="E37" s="49">
        <f t="shared" si="0"/>
        <v>139.2</v>
      </c>
      <c r="G37" s="53"/>
    </row>
    <row r="38" spans="1:7" ht="12.75">
      <c r="A38" s="42" t="s">
        <v>54</v>
      </c>
      <c r="B38" s="7"/>
      <c r="C38" s="25" t="s">
        <v>55</v>
      </c>
      <c r="D38" s="29">
        <v>324.36</v>
      </c>
      <c r="E38" s="18">
        <f>D38</f>
        <v>324.36</v>
      </c>
      <c r="F38" t="s">
        <v>60</v>
      </c>
      <c r="G38" s="53"/>
    </row>
    <row r="39" spans="1:7" ht="12.75">
      <c r="A39" s="17"/>
      <c r="B39" s="17"/>
      <c r="C39" s="26"/>
      <c r="D39" s="11"/>
      <c r="E39" s="18"/>
      <c r="F39" s="18">
        <f>SUM(E9:E38)</f>
        <v>1643.3899999999999</v>
      </c>
      <c r="G39" s="53"/>
    </row>
    <row r="40" spans="1:7" ht="12.75">
      <c r="A40" s="23" t="s">
        <v>31</v>
      </c>
      <c r="B40" s="17"/>
      <c r="C40" s="26"/>
      <c r="D40" s="11"/>
      <c r="E40" s="18"/>
      <c r="G40" s="53"/>
    </row>
    <row r="41" spans="1:7" ht="12.75">
      <c r="A41" s="1" t="s">
        <v>65</v>
      </c>
      <c r="B41" s="14" t="s">
        <v>66</v>
      </c>
      <c r="C41" s="16">
        <v>1</v>
      </c>
      <c r="D41" s="1">
        <v>17.99</v>
      </c>
      <c r="E41" s="3">
        <f>D41*C41</f>
        <v>17.99</v>
      </c>
      <c r="G41" s="53"/>
    </row>
    <row r="42" spans="1:7" ht="12.75">
      <c r="A42" s="1" t="s">
        <v>67</v>
      </c>
      <c r="B42" s="14" t="s">
        <v>66</v>
      </c>
      <c r="C42" s="16">
        <v>1</v>
      </c>
      <c r="D42" s="1">
        <v>8.47</v>
      </c>
      <c r="E42" s="3">
        <f>D42*C42</f>
        <v>8.47</v>
      </c>
      <c r="G42" s="53"/>
    </row>
    <row r="43" spans="1:7" ht="12.75">
      <c r="A43" s="15" t="s">
        <v>50</v>
      </c>
      <c r="B43" s="14" t="s">
        <v>10</v>
      </c>
      <c r="C43" s="16">
        <v>1</v>
      </c>
      <c r="D43" s="1">
        <v>180.18</v>
      </c>
      <c r="E43" s="3">
        <f aca="true" t="shared" si="1" ref="E43:E54">C43*D43</f>
        <v>180.18</v>
      </c>
      <c r="G43" s="53"/>
    </row>
    <row r="44" spans="1:7" ht="12.75">
      <c r="A44" s="16" t="s">
        <v>33</v>
      </c>
      <c r="B44" s="30" t="s">
        <v>53</v>
      </c>
      <c r="C44" s="16">
        <v>1</v>
      </c>
      <c r="D44" s="47">
        <v>234.26</v>
      </c>
      <c r="E44" s="3">
        <f t="shared" si="1"/>
        <v>234.26</v>
      </c>
      <c r="G44" s="53"/>
    </row>
    <row r="45" spans="1:7" ht="12.75">
      <c r="A45" s="2" t="s">
        <v>40</v>
      </c>
      <c r="B45" s="1" t="s">
        <v>51</v>
      </c>
      <c r="C45" s="2">
        <v>1</v>
      </c>
      <c r="D45" s="47">
        <v>153.65</v>
      </c>
      <c r="E45" s="3">
        <f t="shared" si="1"/>
        <v>153.65</v>
      </c>
      <c r="G45" s="53"/>
    </row>
    <row r="46" spans="1:7" ht="12.75">
      <c r="A46" s="16" t="s">
        <v>41</v>
      </c>
      <c r="B46" s="1"/>
      <c r="C46" s="2">
        <v>1</v>
      </c>
      <c r="D46" s="47">
        <v>31.8</v>
      </c>
      <c r="E46" s="3">
        <f t="shared" si="1"/>
        <v>31.8</v>
      </c>
      <c r="G46" s="53"/>
    </row>
    <row r="47" spans="1:7" ht="12.75">
      <c r="A47" s="35" t="s">
        <v>48</v>
      </c>
      <c r="B47" s="51" t="s">
        <v>52</v>
      </c>
      <c r="C47" s="16">
        <v>1</v>
      </c>
      <c r="D47" s="47">
        <v>420.72</v>
      </c>
      <c r="E47" s="3">
        <f t="shared" si="1"/>
        <v>420.72</v>
      </c>
      <c r="G47" s="53"/>
    </row>
    <row r="48" spans="1:8" ht="12.75">
      <c r="A48" s="36" t="s">
        <v>47</v>
      </c>
      <c r="B48" s="1" t="s">
        <v>56</v>
      </c>
      <c r="C48" s="16">
        <v>1</v>
      </c>
      <c r="D48" s="47">
        <v>211.98</v>
      </c>
      <c r="E48" s="3">
        <f t="shared" si="1"/>
        <v>211.98</v>
      </c>
      <c r="F48" s="18"/>
      <c r="G48" s="53"/>
      <c r="H48" s="18"/>
    </row>
    <row r="49" spans="1:7" ht="12.75">
      <c r="A49" s="54" t="s">
        <v>77</v>
      </c>
      <c r="B49" s="1" t="s">
        <v>78</v>
      </c>
      <c r="C49" s="16">
        <v>6</v>
      </c>
      <c r="D49" s="47">
        <v>13.99</v>
      </c>
      <c r="E49" s="58">
        <f t="shared" si="1"/>
        <v>83.94</v>
      </c>
      <c r="F49" s="18"/>
      <c r="G49" s="53"/>
    </row>
    <row r="50" spans="1:7" ht="12.75">
      <c r="A50" s="16" t="s">
        <v>63</v>
      </c>
      <c r="B50" s="1"/>
      <c r="C50" s="16">
        <v>1</v>
      </c>
      <c r="D50" s="47">
        <v>31.77</v>
      </c>
      <c r="E50" s="3">
        <f t="shared" si="1"/>
        <v>31.77</v>
      </c>
      <c r="F50" s="18"/>
      <c r="G50" s="53"/>
    </row>
    <row r="51" spans="1:7" ht="12.75">
      <c r="A51" s="16" t="s">
        <v>69</v>
      </c>
      <c r="B51" s="14" t="s">
        <v>66</v>
      </c>
      <c r="C51" s="16">
        <v>1</v>
      </c>
      <c r="D51" s="47">
        <v>26.49</v>
      </c>
      <c r="E51" s="60">
        <f t="shared" si="1"/>
        <v>26.49</v>
      </c>
      <c r="F51" s="18"/>
      <c r="G51" s="53"/>
    </row>
    <row r="52" spans="1:7" ht="12.75">
      <c r="A52" s="16" t="s">
        <v>68</v>
      </c>
      <c r="B52" s="14" t="s">
        <v>66</v>
      </c>
      <c r="C52" s="16">
        <v>1</v>
      </c>
      <c r="D52" s="47">
        <v>6.88</v>
      </c>
      <c r="E52" s="60">
        <f t="shared" si="1"/>
        <v>6.88</v>
      </c>
      <c r="G52" s="53"/>
    </row>
    <row r="53" spans="1:7" ht="12.75">
      <c r="A53" s="16" t="s">
        <v>70</v>
      </c>
      <c r="B53" s="14" t="s">
        <v>71</v>
      </c>
      <c r="C53" s="16">
        <v>1</v>
      </c>
      <c r="D53" s="47">
        <v>17.99</v>
      </c>
      <c r="E53" s="3">
        <f t="shared" si="1"/>
        <v>17.99</v>
      </c>
      <c r="G53" s="53"/>
    </row>
    <row r="54" spans="1:7" ht="12.75">
      <c r="A54" s="16" t="s">
        <v>72</v>
      </c>
      <c r="B54" s="14" t="s">
        <v>71</v>
      </c>
      <c r="C54" s="16">
        <v>1</v>
      </c>
      <c r="D54" s="47">
        <v>15.9</v>
      </c>
      <c r="E54" s="60">
        <f t="shared" si="1"/>
        <v>15.9</v>
      </c>
      <c r="G54" s="53"/>
    </row>
    <row r="55" spans="1:6" ht="12.75">
      <c r="A55" s="26"/>
      <c r="C55" s="26"/>
      <c r="D55" s="50"/>
      <c r="E55" s="18"/>
      <c r="F55" t="s">
        <v>60</v>
      </c>
    </row>
    <row r="56" spans="1:6" ht="12.75">
      <c r="A56" s="26"/>
      <c r="C56" s="26"/>
      <c r="D56" s="50"/>
      <c r="E56" s="18"/>
      <c r="F56" s="18">
        <f>SUM(E41:E55)</f>
        <v>1442.0200000000002</v>
      </c>
    </row>
    <row r="57" spans="1:5" ht="12.75">
      <c r="A57" s="52" t="s">
        <v>62</v>
      </c>
      <c r="B57" s="1"/>
      <c r="C57" s="1"/>
      <c r="D57" s="1"/>
      <c r="E57" s="1"/>
    </row>
    <row r="58" spans="1:5" ht="12.75">
      <c r="A58" s="1" t="s">
        <v>44</v>
      </c>
      <c r="B58" s="1" t="s">
        <v>59</v>
      </c>
      <c r="C58" s="1">
        <f>3*5</f>
        <v>15</v>
      </c>
      <c r="D58" s="27">
        <v>69</v>
      </c>
      <c r="E58" s="3">
        <f>C58*D58</f>
        <v>1035</v>
      </c>
    </row>
    <row r="59" spans="1:5" ht="12.75">
      <c r="A59" s="1" t="s">
        <v>45</v>
      </c>
      <c r="B59" s="1" t="s">
        <v>73</v>
      </c>
      <c r="C59" s="1">
        <v>5</v>
      </c>
      <c r="D59" s="27">
        <f>84+84</f>
        <v>168</v>
      </c>
      <c r="E59" s="3">
        <f>C59*D59</f>
        <v>840</v>
      </c>
    </row>
    <row r="60" spans="1:5" ht="12.75">
      <c r="A60" s="1" t="s">
        <v>46</v>
      </c>
      <c r="B60" s="1" t="s">
        <v>61</v>
      </c>
      <c r="C60" s="1">
        <f>10*4</f>
        <v>40</v>
      </c>
      <c r="D60" s="27">
        <v>30</v>
      </c>
      <c r="E60" s="3">
        <f>C60*D60</f>
        <v>1200</v>
      </c>
    </row>
    <row r="61" spans="1:5" ht="12.75">
      <c r="A61" s="1" t="s">
        <v>57</v>
      </c>
      <c r="B61" s="1" t="s">
        <v>58</v>
      </c>
      <c r="C61" s="1">
        <v>1200</v>
      </c>
      <c r="D61" s="27">
        <f>C61*0.15</f>
        <v>180</v>
      </c>
      <c r="E61" s="3">
        <f>D61</f>
        <v>180</v>
      </c>
    </row>
    <row r="62" ht="12.75">
      <c r="F62" t="s">
        <v>60</v>
      </c>
    </row>
    <row r="63" spans="1:6" ht="12.75">
      <c r="A63" s="46"/>
      <c r="F63" s="55">
        <f>SUM(E58:E61)</f>
        <v>3255</v>
      </c>
    </row>
    <row r="65" spans="5:6" ht="12.75">
      <c r="E65" t="s">
        <v>81</v>
      </c>
      <c r="F65" s="18"/>
    </row>
    <row r="66" spans="2:5" ht="12.75">
      <c r="B66">
        <f>B69*3</f>
        <v>192</v>
      </c>
      <c r="E66" s="18">
        <f>SUM(E4:E65)</f>
        <v>6690.41</v>
      </c>
    </row>
    <row r="67" spans="2:6" ht="12.75">
      <c r="B67" s="53">
        <f>B66-D59</f>
        <v>24</v>
      </c>
      <c r="F67" s="18"/>
    </row>
    <row r="68" spans="2:5" ht="12.75">
      <c r="B68" s="53">
        <f>B67*5</f>
        <v>120</v>
      </c>
      <c r="E68" s="18"/>
    </row>
    <row r="69" spans="2:5" ht="12.75">
      <c r="B69">
        <v>64</v>
      </c>
      <c r="E69" s="18"/>
    </row>
    <row r="70" spans="2:5" ht="12.75">
      <c r="B70" s="53">
        <f>D59/2</f>
        <v>84</v>
      </c>
      <c r="E70" s="18"/>
    </row>
    <row r="72" spans="1:7" ht="12.75">
      <c r="A72" s="46"/>
      <c r="B72" s="46"/>
      <c r="E72" s="46" t="s">
        <v>83</v>
      </c>
      <c r="F72" s="46"/>
      <c r="G72" s="46"/>
    </row>
    <row r="73" spans="1:7" ht="12.75">
      <c r="A73" s="46"/>
      <c r="B73" s="46"/>
      <c r="E73" s="46" t="s">
        <v>88</v>
      </c>
      <c r="F73" s="46"/>
      <c r="G73" s="46">
        <v>400</v>
      </c>
    </row>
    <row r="74" spans="1:7" ht="12.75">
      <c r="A74" s="46"/>
      <c r="B74" s="46"/>
      <c r="E74" s="46" t="s">
        <v>84</v>
      </c>
      <c r="F74" s="46"/>
      <c r="G74" s="46">
        <v>91.39</v>
      </c>
    </row>
    <row r="75" spans="1:7" ht="12.75">
      <c r="A75" s="46"/>
      <c r="B75" s="46"/>
      <c r="E75" s="46" t="s">
        <v>85</v>
      </c>
      <c r="F75" s="46"/>
      <c r="G75" s="46">
        <v>150.9</v>
      </c>
    </row>
    <row r="76" spans="1:7" ht="12.75">
      <c r="A76" s="46"/>
      <c r="B76" s="46"/>
      <c r="E76" s="46" t="s">
        <v>86</v>
      </c>
      <c r="F76" s="46" t="s">
        <v>87</v>
      </c>
      <c r="G76" s="46">
        <v>142.3</v>
      </c>
    </row>
    <row r="77" spans="1:7" ht="12.75">
      <c r="A77" s="46"/>
      <c r="B77" s="46"/>
      <c r="E77" s="46" t="s">
        <v>89</v>
      </c>
      <c r="F77" s="46" t="s">
        <v>1</v>
      </c>
      <c r="G77" s="46">
        <v>228.25</v>
      </c>
    </row>
    <row r="78" spans="1:7" ht="12.75">
      <c r="A78" s="46"/>
      <c r="B78" s="46"/>
      <c r="E78" s="46" t="s">
        <v>91</v>
      </c>
      <c r="F78" s="46" t="s">
        <v>25</v>
      </c>
      <c r="G78" s="46">
        <v>137.33</v>
      </c>
    </row>
    <row r="79" spans="1:9" ht="12.75">
      <c r="A79" s="46"/>
      <c r="B79" s="46"/>
      <c r="E79" s="46" t="s">
        <v>71</v>
      </c>
      <c r="F79" s="46"/>
      <c r="G79" s="46">
        <v>28.54</v>
      </c>
      <c r="I79" t="s">
        <v>98</v>
      </c>
    </row>
    <row r="80" spans="1:9" ht="12.75">
      <c r="A80" s="46"/>
      <c r="B80" s="46"/>
      <c r="E80" s="46" t="s">
        <v>90</v>
      </c>
      <c r="F80" s="46"/>
      <c r="G80" s="46">
        <v>350</v>
      </c>
      <c r="I80" s="18">
        <f>E54+E52+E51+E49+E18+E19+E24+E25+E26+E27+E29+E30</f>
        <v>552.62</v>
      </c>
    </row>
    <row r="81" spans="1:7" ht="12.75">
      <c r="A81" s="46"/>
      <c r="B81" s="46"/>
      <c r="E81" s="46" t="s">
        <v>92</v>
      </c>
      <c r="G81" s="46">
        <v>11.48</v>
      </c>
    </row>
    <row r="82" spans="5:7" ht="12.75">
      <c r="E82" s="46" t="s">
        <v>93</v>
      </c>
      <c r="G82" s="46">
        <v>37.99</v>
      </c>
    </row>
    <row r="83" spans="5:7" ht="12.75">
      <c r="E83" s="46" t="s">
        <v>33</v>
      </c>
      <c r="G83" s="46">
        <v>218.95</v>
      </c>
    </row>
    <row r="84" spans="5:7" ht="12.75">
      <c r="E84" s="46" t="s">
        <v>82</v>
      </c>
      <c r="G84" s="46">
        <v>392.96</v>
      </c>
    </row>
    <row r="85" spans="5:7" ht="12.75">
      <c r="E85" s="46" t="s">
        <v>71</v>
      </c>
      <c r="F85" t="s">
        <v>96</v>
      </c>
      <c r="G85" s="46">
        <v>259.42</v>
      </c>
    </row>
    <row r="86" spans="5:7" ht="12.75">
      <c r="E86" s="46" t="s">
        <v>97</v>
      </c>
      <c r="G86" s="46">
        <v>20.29</v>
      </c>
    </row>
    <row r="89" spans="5:7" ht="12.75">
      <c r="E89" t="s">
        <v>34</v>
      </c>
      <c r="G89">
        <f>SUM(G73:G88)</f>
        <v>2469.7999999999997</v>
      </c>
    </row>
    <row r="90" spans="5:7" ht="12.75">
      <c r="E90" t="s">
        <v>94</v>
      </c>
      <c r="G90" s="18">
        <f>E66-F63</f>
        <v>3435.41</v>
      </c>
    </row>
    <row r="91" spans="5:7" ht="12.75">
      <c r="E91" t="s">
        <v>95</v>
      </c>
      <c r="G91" s="18">
        <f>G90-G89</f>
        <v>965.6100000000001</v>
      </c>
    </row>
  </sheetData>
  <hyperlinks>
    <hyperlink ref="B47" r:id="rId1" display="http://www.eagletreesystems.com/Seagull/seagull.html"/>
    <hyperlink ref="B44" r:id="rId2" display="www.northshorecare.com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Cincinnati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Measurements Lab</dc:creator>
  <cp:keywords/>
  <dc:description/>
  <cp:lastModifiedBy>Measurements Lab</cp:lastModifiedBy>
  <cp:lastPrinted>2004-12-02T04:30:30Z</cp:lastPrinted>
  <dcterms:created xsi:type="dcterms:W3CDTF">2004-11-02T17:51:37Z</dcterms:created>
  <dcterms:modified xsi:type="dcterms:W3CDTF">2005-03-09T18:13:00Z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